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07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<sst xmlns="http://schemas.openxmlformats.org/spreadsheetml/2006/main" count="21" uniqueCount="15">
  <si>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Lokal</t>
  </si>
  <si>
    <t>Konserter</t>
  </si>
  <si>
    <t>Besök</t>
  </si>
  <si>
    <t>Stora salen</t>
  </si>
  <si>
    <t xml:space="preserve">    Orkesterkonserter</t>
  </si>
  <si>
    <t xml:space="preserve">    Gästande orkestrar</t>
  </si>
  <si>
    <t xml:space="preserve">    Övriga konserter</t>
  </si>
  <si>
    <t xml:space="preserve">    Medeltal besökare</t>
  </si>
  <si>
    <t>Stenhammarsalen</t>
  </si>
  <si>
    <t>Turnéer</t>
  </si>
  <si>
    <t>Summa</t>
  </si>
  <si>
    <t>..</t>
  </si>
  <si>
    <t>Källa:  Göteborgs Symfoniker AB</t>
  </si>
  <si>
    <t>Kultur, fritid och turism</t>
  </si>
  <si>
    <t>Göteborgs Symfoniker AB 2011-2013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</si>
</sst>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48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50" applyFont="1">
      <alignment/>
      <protection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33" borderId="0" xfId="50" applyFont="1" applyFill="1" applyAlignment="1">
      <alignment horizontal="left" vertical="center"/>
      <protection/>
    </xf>
    <xf numFmtId="0" fontId="9" fillId="33" borderId="10" xfId="50" applyFont="1" applyFill="1" applyBorder="1" applyAlignment="1" quotePrefix="1">
      <alignment horizontal="left" vertical="center"/>
      <protection/>
    </xf>
    <xf numFmtId="0" fontId="9" fillId="33" borderId="0" xfId="50" applyFont="1" applyFill="1" applyBorder="1" applyAlignment="1" quotePrefix="1">
      <alignment horizontal="left" vertical="center"/>
      <protection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3" fontId="9" fillId="33" borderId="0" xfId="50" applyNumberFormat="1" applyFont="1" applyFill="1" applyBorder="1" applyAlignment="1">
      <alignment vertical="center"/>
      <protection/>
    </xf>
    <xf numFmtId="3" fontId="9" fillId="33" borderId="0" xfId="50" applyNumberFormat="1" applyFont="1" applyFill="1" applyBorder="1" applyAlignment="1">
      <alignment horizontal="right" vertical="center"/>
      <protection/>
    </xf>
    <xf numFmtId="3" fontId="10" fillId="0" borderId="0" xfId="50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/>
    </xf>
    <xf numFmtId="3" fontId="10" fillId="0" borderId="0" xfId="50" applyNumberFormat="1" applyFont="1" applyFill="1">
      <alignment/>
      <protection/>
    </xf>
    <xf numFmtId="3" fontId="10" fillId="0" borderId="0" xfId="0" applyNumberFormat="1" applyFont="1" applyFill="1" applyAlignment="1">
      <alignment/>
    </xf>
    <xf numFmtId="3" fontId="10" fillId="0" borderId="0" xfId="50" applyNumberFormat="1" applyFont="1" applyFill="1" applyAlignment="1" quotePrefix="1">
      <alignment horizontal="left"/>
      <protection/>
    </xf>
    <xf numFmtId="3" fontId="10" fillId="0" borderId="0" xfId="0" applyNumberFormat="1" applyFont="1" applyFill="1" applyAlignment="1">
      <alignment horizontal="right"/>
    </xf>
    <xf numFmtId="3" fontId="11" fillId="0" borderId="11" xfId="50" applyNumberFormat="1" applyFont="1" applyFill="1" applyBorder="1">
      <alignment/>
      <protection/>
    </xf>
    <xf numFmtId="3" fontId="11" fillId="0" borderId="11" xfId="0" applyNumberFormat="1" applyFont="1" applyFill="1" applyBorder="1" applyAlignment="1">
      <alignment/>
    </xf>
    <xf numFmtId="0" fontId="12" fillId="0" borderId="12" xfId="50" applyFont="1" applyBorder="1" applyAlignment="1" quotePrefix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45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0"/>
          <a:ext cx="382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Göteborgs Konsert AB 1999-2001
</a:t>
          </a:r>
        </a:p>
      </xdr:txBody>
    </xdr:sp>
    <xdr:clientData/>
  </xdr:twoCellAnchor>
  <xdr:twoCellAnchor>
    <xdr:from>
      <xdr:col>0</xdr:col>
      <xdr:colOff>733425</xdr:colOff>
      <xdr:row>14</xdr:row>
      <xdr:rowOff>0</xdr:rowOff>
    </xdr:from>
    <xdr:to>
      <xdr:col>4</xdr:col>
      <xdr:colOff>447675</xdr:colOff>
      <xdr:row>14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33425" y="2628900"/>
          <a:ext cx="3057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Scandinavium 1999-2001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625" style="1" customWidth="1"/>
    <col min="2" max="3" width="10.00390625" style="1" customWidth="1"/>
    <col min="4" max="4" width="3.25390625" style="1" customWidth="1"/>
    <col min="5" max="6" width="10.00390625" style="1" customWidth="1"/>
    <col min="7" max="7" width="3.25390625" style="1" customWidth="1"/>
    <col min="8" max="9" width="10.00390625" style="1" customWidth="1"/>
    <col min="10" max="10" width="0.875" style="1" customWidth="1"/>
    <col min="11" max="16384" width="9.125" style="1" customWidth="1"/>
  </cols>
  <sheetData>
    <row r="1" ht="12.75">
      <c r="A1" s="2" t="s">
        <v>13</v>
      </c>
    </row>
    <row r="2" ht="15">
      <c r="A2" s="3" t="s">
        <v>14</v>
      </c>
    </row>
    <row r="4" spans="1:10" ht="12.75">
      <c r="A4" s="4" t="s">
        <v>0</v>
      </c>
      <c r="B4" s="5">
        <v>2011</v>
      </c>
      <c r="C4" s="5"/>
      <c r="D4" s="6"/>
      <c r="E4" s="7">
        <v>2012</v>
      </c>
      <c r="F4" s="8"/>
      <c r="G4" s="9"/>
      <c r="H4" s="7">
        <v>2013</v>
      </c>
      <c r="I4" s="8"/>
      <c r="J4" s="9"/>
    </row>
    <row r="5" spans="1:10" ht="12.75">
      <c r="A5" s="10"/>
      <c r="B5" s="11" t="s">
        <v>1</v>
      </c>
      <c r="C5" s="11" t="s">
        <v>2</v>
      </c>
      <c r="D5" s="11"/>
      <c r="E5" s="11" t="s">
        <v>1</v>
      </c>
      <c r="F5" s="11" t="s">
        <v>2</v>
      </c>
      <c r="G5" s="11"/>
      <c r="H5" s="11" t="s">
        <v>1</v>
      </c>
      <c r="I5" s="11" t="s">
        <v>2</v>
      </c>
      <c r="J5" s="11"/>
    </row>
    <row r="6" spans="1:10" ht="18" customHeight="1">
      <c r="A6" s="12" t="s">
        <v>3</v>
      </c>
      <c r="B6" s="13">
        <f>SUM(B7:B9)</f>
        <v>99</v>
      </c>
      <c r="C6" s="13">
        <f>SUM(C7:C9)</f>
        <v>89244</v>
      </c>
      <c r="D6" s="13"/>
      <c r="E6" s="13">
        <f>SUM(E7:E9)</f>
        <v>103</v>
      </c>
      <c r="F6" s="13">
        <f>SUM(F7:F9)</f>
        <v>88925</v>
      </c>
      <c r="G6" s="13"/>
      <c r="H6" s="13">
        <f>SUM(H7:H9)</f>
        <v>107</v>
      </c>
      <c r="I6" s="13">
        <f>SUM(I7:I9)</f>
        <v>97587</v>
      </c>
      <c r="J6" s="13"/>
    </row>
    <row r="7" spans="1:10" ht="12.75">
      <c r="A7" s="14" t="s">
        <v>4</v>
      </c>
      <c r="B7" s="15">
        <f>62+14</f>
        <v>76</v>
      </c>
      <c r="C7" s="15">
        <f>57742+14194</f>
        <v>71936</v>
      </c>
      <c r="D7" s="15"/>
      <c r="E7" s="15">
        <f>60+6</f>
        <v>66</v>
      </c>
      <c r="F7" s="15">
        <f>56559+5783</f>
        <v>62342</v>
      </c>
      <c r="G7" s="15"/>
      <c r="H7" s="15">
        <v>67</v>
      </c>
      <c r="I7" s="15">
        <v>67071</v>
      </c>
      <c r="J7" s="15"/>
    </row>
    <row r="8" spans="1:10" ht="12.75">
      <c r="A8" s="14" t="s">
        <v>5</v>
      </c>
      <c r="B8" s="15">
        <f>6+4</f>
        <v>10</v>
      </c>
      <c r="C8" s="15">
        <f>4970+3097</f>
        <v>8067</v>
      </c>
      <c r="D8" s="15"/>
      <c r="E8" s="15">
        <f>4+3+4</f>
        <v>11</v>
      </c>
      <c r="F8" s="15">
        <f>3588+1481+3633</f>
        <v>8702</v>
      </c>
      <c r="G8" s="15"/>
      <c r="H8" s="15">
        <v>16</v>
      </c>
      <c r="I8" s="15">
        <v>12054</v>
      </c>
      <c r="J8" s="15"/>
    </row>
    <row r="9" spans="1:10" ht="12.75">
      <c r="A9" s="16" t="s">
        <v>6</v>
      </c>
      <c r="B9" s="15">
        <v>13</v>
      </c>
      <c r="C9" s="15">
        <f>5849+3392</f>
        <v>9241</v>
      </c>
      <c r="D9" s="15"/>
      <c r="E9" s="15">
        <f>19+7</f>
        <v>26</v>
      </c>
      <c r="F9" s="15">
        <f>13568+4313</f>
        <v>17881</v>
      </c>
      <c r="G9" s="15"/>
      <c r="H9" s="15">
        <v>24</v>
      </c>
      <c r="I9" s="15">
        <v>18462</v>
      </c>
      <c r="J9" s="15"/>
    </row>
    <row r="10" spans="1:10" ht="12.75">
      <c r="A10" s="14" t="s">
        <v>7</v>
      </c>
      <c r="B10" s="17" t="s">
        <v>11</v>
      </c>
      <c r="C10" s="15">
        <f>C6/B6</f>
        <v>901.4545454545455</v>
      </c>
      <c r="D10" s="15"/>
      <c r="E10" s="17" t="s">
        <v>11</v>
      </c>
      <c r="F10" s="15">
        <f>F6/E6</f>
        <v>863.3495145631068</v>
      </c>
      <c r="G10" s="15"/>
      <c r="H10" s="17" t="s">
        <v>11</v>
      </c>
      <c r="I10" s="15">
        <f>I6/H6</f>
        <v>912.0280373831775</v>
      </c>
      <c r="J10" s="15"/>
    </row>
    <row r="11" spans="1:10" ht="18" customHeight="1">
      <c r="A11" s="14" t="s">
        <v>8</v>
      </c>
      <c r="B11" s="15">
        <f>8+4+5+3+9</f>
        <v>29</v>
      </c>
      <c r="C11" s="15">
        <f>1490+311+1342+395+905+2307</f>
        <v>6750</v>
      </c>
      <c r="D11" s="15"/>
      <c r="E11" s="15">
        <f>7+1+3+5+10</f>
        <v>26</v>
      </c>
      <c r="F11" s="15">
        <f>1422+319+376+1432+2220</f>
        <v>5769</v>
      </c>
      <c r="G11" s="15"/>
      <c r="H11" s="15">
        <v>41</v>
      </c>
      <c r="I11" s="15">
        <v>10068</v>
      </c>
      <c r="J11" s="15"/>
    </row>
    <row r="12" spans="1:10" ht="18" customHeight="1">
      <c r="A12" s="16" t="s">
        <v>9</v>
      </c>
      <c r="B12" s="15">
        <v>12</v>
      </c>
      <c r="C12" s="15">
        <f>4*450+25000+10000+1100+1300+1100+900+1000+1000</f>
        <v>43200</v>
      </c>
      <c r="D12" s="15"/>
      <c r="E12" s="15">
        <v>15</v>
      </c>
      <c r="F12" s="15">
        <v>46900</v>
      </c>
      <c r="G12" s="15"/>
      <c r="H12" s="15">
        <v>16</v>
      </c>
      <c r="I12" s="15">
        <f>43200+6500</f>
        <v>49700</v>
      </c>
      <c r="J12" s="15"/>
    </row>
    <row r="13" spans="1:10" ht="18" customHeight="1" thickBot="1">
      <c r="A13" s="18" t="s">
        <v>10</v>
      </c>
      <c r="B13" s="19">
        <f>SUM(B6,B11:B12)</f>
        <v>140</v>
      </c>
      <c r="C13" s="19">
        <f>SUM(C6,C11:C12)</f>
        <v>139194</v>
      </c>
      <c r="D13" s="19"/>
      <c r="E13" s="19">
        <f>SUM(E6,E11:E12)</f>
        <v>144</v>
      </c>
      <c r="F13" s="19">
        <f>SUM(F6,F11:F12)</f>
        <v>141594</v>
      </c>
      <c r="G13" s="19"/>
      <c r="H13" s="19">
        <f>SUM(H6,H11:H12)</f>
        <v>164</v>
      </c>
      <c r="I13" s="19">
        <f>SUM(I6,I11:I12)</f>
        <v>157355</v>
      </c>
      <c r="J13" s="19"/>
    </row>
    <row r="14" spans="1:10" ht="18" customHeight="1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</row>
  </sheetData>
  <sheetProtection/>
  <mergeCells count="1">
    <mergeCell ref="A14:J14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2007-04-04T07:02:19Z</cp:lastPrinted>
  <dcterms:created xsi:type="dcterms:W3CDTF">2003-04-30T08:56:23Z</dcterms:created>
  <dcterms:modified xsi:type="dcterms:W3CDTF">2015-02-04T10:25:05Z</dcterms:modified>
  <cp:category/>
  <cp:version/>
  <cp:contentType/>
  <cp:contentStatus/>
</cp:coreProperties>
</file>